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9720" windowHeight="4956" activeTab="0"/>
  </bookViews>
  <sheets>
    <sheet name="งบทดลองก่อน-หลัง ปิดบัญชี มกก" sheetId="1" r:id="rId1"/>
  </sheets>
  <definedNames/>
  <calcPr fullCalcOnLoad="1"/>
</workbook>
</file>

<file path=xl/sharedStrings.xml><?xml version="1.0" encoding="utf-8"?>
<sst xmlns="http://schemas.openxmlformats.org/spreadsheetml/2006/main" count="88" uniqueCount="68">
  <si>
    <t>รายการ</t>
  </si>
  <si>
    <t>รหัสบัญชี</t>
  </si>
  <si>
    <t>เครดิต</t>
  </si>
  <si>
    <t>เงินสด</t>
  </si>
  <si>
    <t>ค่าตอบแทน</t>
  </si>
  <si>
    <t>ค่าใช้สอย</t>
  </si>
  <si>
    <t>ค่าสาธารณูปโภค</t>
  </si>
  <si>
    <t>เงินอุดหนุน</t>
  </si>
  <si>
    <t>เดบิท</t>
  </si>
  <si>
    <t>ลูกหนี้เงินยืมงบประมาณ</t>
  </si>
  <si>
    <t>ทุนสำรองเงินสะสม</t>
  </si>
  <si>
    <t>เงินเดือน  (ฝ่ายการเมือง)</t>
  </si>
  <si>
    <t>เงินเดือน  (ฝ่ายประจำ)</t>
  </si>
  <si>
    <t>320000</t>
  </si>
  <si>
    <t>111100</t>
  </si>
  <si>
    <t>113301</t>
  </si>
  <si>
    <t>113302</t>
  </si>
  <si>
    <t>113303</t>
  </si>
  <si>
    <t>113500</t>
  </si>
  <si>
    <t>113100</t>
  </si>
  <si>
    <t>113700</t>
  </si>
  <si>
    <t>212000</t>
  </si>
  <si>
    <t>310000</t>
  </si>
  <si>
    <t>215000</t>
  </si>
  <si>
    <t>เงินฝากธนาคาร กรุงไทย กระแสรายวัน  327-6-00873-4</t>
  </si>
  <si>
    <t>111203</t>
  </si>
  <si>
    <t>เงินฝากธนาคาร กรุงไทย ออมทรัพย์  327-0-12236-5</t>
  </si>
  <si>
    <t>111201</t>
  </si>
  <si>
    <t>เงินฝากธนาคาร ธกส. ออมทรัพย์  921-2-36334-8</t>
  </si>
  <si>
    <t>เงินฝากธนาคาร ธกส. ออมทรัพย์  921-2-43536-9</t>
  </si>
  <si>
    <t>เงินฝากธนาคาร ธกส. ประจำ  921-4-10704-0</t>
  </si>
  <si>
    <t>111202</t>
  </si>
  <si>
    <t>เงินฝากธนาคาร ออมสิน  ออมทรัพย์  06430620042494</t>
  </si>
  <si>
    <t>เงินฝากธนาคาร ออมสิน  ประจำ  300000126453-4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</si>
  <si>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</si>
  <si>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</si>
  <si>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</si>
  <si>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เงินทุนโครงการเศรษฐกิจชุมชน</t>
  </si>
  <si>
    <t>ลูกหนี้ - ค่าน้ำประปา</t>
  </si>
  <si>
    <t>113400</t>
  </si>
  <si>
    <t>ลูกหนี้เงินสะสม</t>
  </si>
  <si>
    <t>รายได้จากรัฐบาลค้างรับ</t>
  </si>
  <si>
    <t>113200</t>
  </si>
  <si>
    <t>เงินรับฝาก  (หมายเหตุ  3 )</t>
  </si>
  <si>
    <t>เงินรับฝาก-เงินทุนหมุนเวียนโครงการเศรษฐกิจชุมชน (หมายเหตุ  4 )</t>
  </si>
  <si>
    <t>215016</t>
  </si>
  <si>
    <t>รายจ่ายค้างจ่ายระหว่างดำเนินการ (หมายเหตุ  2 )</t>
  </si>
  <si>
    <t>เจ้าหนี้เงินสะสม</t>
  </si>
  <si>
    <t>290001</t>
  </si>
  <si>
    <t>เงินสะสม  (หมายเหตุ 7 )</t>
  </si>
  <si>
    <t>องค์การบริหารส่วนตำบลมะเกลือเก่า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</si>
  <si>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</si>
  <si>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</si>
  <si>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ผู้อำนวยการกองคลัง                              ปลัดองค์การบริหารส่วนตำบลมะเกลือเก่า</t>
  </si>
  <si>
    <t xml:space="preserve">                                                                                                                  ผู้จัดทำ</t>
  </si>
  <si>
    <t xml:space="preserve">                                                                                    ว่าที่ร้อยตรี</t>
  </si>
  <si>
    <t xml:space="preserve">                      ตรวจสอบแล้ว                                                     ตรวจสอบแล้วถูกต้อง</t>
  </si>
  <si>
    <t xml:space="preserve">              (นางกฤชกร    สิงขรอาจ)                                              (ชวลิต      ปรีดาสา)</t>
  </si>
  <si>
    <t xml:space="preserve">   นายกองค์การบริหารส่วนตำบลมะเกลือเก่า</t>
  </si>
  <si>
    <t xml:space="preserve">               (นายเอกชัย    พรหมพันธ์ใจ)</t>
  </si>
  <si>
    <t xml:space="preserve">                                      รับรองถูกต้อง</t>
  </si>
  <si>
    <t xml:space="preserve">งบทดลอง  </t>
  </si>
  <si>
    <t xml:space="preserve">  วันที่  31  ตุลาคม  2558</t>
  </si>
  <si>
    <t>เงินรายรับ</t>
  </si>
  <si>
    <t xml:space="preserve">งบกลาง </t>
  </si>
  <si>
    <t xml:space="preserve">                                                                                                                             ผู้จัดทำ</t>
  </si>
  <si>
    <t>เงินขาดบัญชี</t>
  </si>
  <si>
    <t>123003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</si>
</sst>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d\ ดดด\ bb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0.0"/>
    <numFmt numFmtId="211" formatCode="#,##0;[Red]#,##0"/>
    <numFmt numFmtId="212" formatCode="#,##0.00_ ;\-#,##0.00\ "/>
    <numFmt numFmtId="213" formatCode="&quot;฿&quot;#,##0"/>
    <numFmt numFmtId="214" formatCode="[&lt;=9999999][$-D000000]###\-####;[$-D000000]\(0#\)\ ###\-####"/>
    <numFmt numFmtId="215" formatCode="0000"/>
    <numFmt numFmtId="216" formatCode="000"/>
    <numFmt numFmtId="217" formatCode="\(#,##0.00_);[Red]\(#,##0.00\)"/>
    <numFmt numFmtId="218" formatCode="0000000"/>
    <numFmt numFmtId="219" formatCode="0."/>
    <numFmt numFmtId="220" formatCode=".00"/>
    <numFmt numFmtId="221" formatCode="dd\ \ ดดด\ \ yyyy"/>
    <numFmt numFmtId="222" formatCode="\ d\ \ ดดด\ \ yyyy"/>
    <numFmt numFmtId="223" formatCode="#,##0.00;[Red]#,##0.00"/>
    <numFmt numFmtId="224" formatCode="0.00;[Red]0.00"/>
    <numFmt numFmtId="225" formatCode="#,##0.00_ ;[Red]\-#,##0.00\ "/>
    <numFmt numFmtId="226" formatCode="#,##0.0"/>
  </numFmts>
  <fonts count="4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3" fontId="9" fillId="0" borderId="11" xfId="44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3" fontId="9" fillId="0" borderId="13" xfId="44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43" fontId="10" fillId="0" borderId="0" xfId="0" applyNumberFormat="1" applyFont="1" applyAlignment="1">
      <alignment/>
    </xf>
    <xf numFmtId="43" fontId="9" fillId="0" borderId="13" xfId="44" applyFont="1" applyBorder="1" applyAlignment="1">
      <alignment/>
    </xf>
    <xf numFmtId="43" fontId="9" fillId="0" borderId="14" xfId="44" applyFont="1" applyBorder="1" applyAlignment="1">
      <alignment/>
    </xf>
    <xf numFmtId="43" fontId="9" fillId="0" borderId="14" xfId="44" applyFont="1" applyBorder="1" applyAlignment="1">
      <alignment horizontal="center" vertical="center"/>
    </xf>
    <xf numFmtId="43" fontId="9" fillId="0" borderId="15" xfId="44" applyFont="1" applyBorder="1" applyAlignment="1">
      <alignment horizontal="right" vertical="center"/>
    </xf>
    <xf numFmtId="43" fontId="9" fillId="0" borderId="16" xfId="44" applyFont="1" applyBorder="1" applyAlignment="1">
      <alignment horizontal="center" vertical="center"/>
    </xf>
    <xf numFmtId="43" fontId="9" fillId="0" borderId="15" xfId="44" applyFont="1" applyBorder="1" applyAlignment="1">
      <alignment/>
    </xf>
    <xf numFmtId="43" fontId="9" fillId="0" borderId="16" xfId="44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3" fontId="9" fillId="0" borderId="18" xfId="44" applyFont="1" applyBorder="1" applyAlignment="1">
      <alignment/>
    </xf>
    <xf numFmtId="43" fontId="9" fillId="0" borderId="0" xfId="44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223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3" fontId="8" fillId="0" borderId="0" xfId="44" applyFont="1" applyBorder="1" applyAlignment="1">
      <alignment/>
    </xf>
    <xf numFmtId="0" fontId="11" fillId="0" borderId="0" xfId="0" applyFont="1" applyAlignment="1">
      <alignment/>
    </xf>
    <xf numFmtId="43" fontId="9" fillId="0" borderId="17" xfId="44" applyFont="1" applyBorder="1" applyAlignment="1">
      <alignment/>
    </xf>
    <xf numFmtId="43" fontId="9" fillId="0" borderId="19" xfId="44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223" fontId="8" fillId="0" borderId="0" xfId="0" applyNumberFormat="1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22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7" xfId="35"/>
    <cellStyle name="Followed Hyperlink" xfId="36"/>
    <cellStyle name="Hyperlink" xfId="37"/>
    <cellStyle name="Normal 2" xfId="38"/>
    <cellStyle name="Normal 3" xfId="39"/>
    <cellStyle name="Normal 5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view="pageBreakPreview" zoomScale="90" zoomScaleSheetLayoutView="90" zoomScalePageLayoutView="0" workbookViewId="0" topLeftCell="A78">
      <selection activeCell="B85" sqref="B85"/>
    </sheetView>
  </sheetViews>
  <sheetFormatPr defaultColWidth="57.00390625" defaultRowHeight="21.75"/>
  <cols>
    <col min="1" max="1" width="73.7109375" style="1" customWidth="1"/>
    <col min="2" max="2" width="17.140625" style="32" customWidth="1"/>
    <col min="3" max="3" width="23.8515625" style="1" customWidth="1"/>
    <col min="4" max="4" width="23.8515625" style="33" customWidth="1"/>
    <col min="5" max="16384" width="57.00390625" style="1" customWidth="1"/>
  </cols>
  <sheetData>
    <row r="1" spans="1:4" ht="26.25">
      <c r="A1" s="41" t="s">
        <v>50</v>
      </c>
      <c r="B1" s="41"/>
      <c r="C1" s="41"/>
      <c r="D1" s="41"/>
    </row>
    <row r="2" spans="1:4" ht="21.75" customHeight="1">
      <c r="A2" s="41" t="s">
        <v>61</v>
      </c>
      <c r="B2" s="41"/>
      <c r="C2" s="41"/>
      <c r="D2" s="41"/>
    </row>
    <row r="3" spans="1:4" ht="26.25">
      <c r="A3" s="37" t="s">
        <v>62</v>
      </c>
      <c r="B3" s="37"/>
      <c r="C3" s="37"/>
      <c r="D3" s="37"/>
    </row>
    <row r="4" spans="1:4" ht="26.25">
      <c r="A4" s="3"/>
      <c r="B4" s="3"/>
      <c r="C4" s="3"/>
      <c r="D4" s="3"/>
    </row>
    <row r="5" spans="1:4" ht="21.75" customHeight="1">
      <c r="A5" s="38" t="s">
        <v>0</v>
      </c>
      <c r="B5" s="42" t="s">
        <v>1</v>
      </c>
      <c r="C5" s="38" t="s">
        <v>8</v>
      </c>
      <c r="D5" s="38" t="s">
        <v>2</v>
      </c>
    </row>
    <row r="6" spans="1:4" ht="4.5" customHeight="1">
      <c r="A6" s="39"/>
      <c r="B6" s="43"/>
      <c r="C6" s="39"/>
      <c r="D6" s="39"/>
    </row>
    <row r="7" spans="1:4" ht="25.5">
      <c r="A7" s="4" t="s">
        <v>3</v>
      </c>
      <c r="B7" s="5" t="s">
        <v>14</v>
      </c>
      <c r="C7" s="6">
        <v>4800</v>
      </c>
      <c r="D7" s="7"/>
    </row>
    <row r="8" spans="1:4" ht="25.5">
      <c r="A8" s="8" t="s">
        <v>24</v>
      </c>
      <c r="B8" s="9" t="s">
        <v>25</v>
      </c>
      <c r="C8" s="10">
        <v>1000</v>
      </c>
      <c r="D8" s="11"/>
    </row>
    <row r="9" spans="1:4" ht="25.5">
      <c r="A9" s="8" t="s">
        <v>26</v>
      </c>
      <c r="B9" s="9" t="s">
        <v>27</v>
      </c>
      <c r="C9" s="10">
        <f>16225977.13+365485-1051338.5</f>
        <v>15540123.63</v>
      </c>
      <c r="D9" s="11"/>
    </row>
    <row r="10" spans="1:4" ht="25.5">
      <c r="A10" s="8" t="s">
        <v>28</v>
      </c>
      <c r="B10" s="9" t="s">
        <v>27</v>
      </c>
      <c r="C10" s="13">
        <f>10467961.97+23462-2194021.17+7000-1591.85</f>
        <v>8302810.950000001</v>
      </c>
      <c r="D10" s="14"/>
    </row>
    <row r="11" spans="1:4" ht="25.5">
      <c r="A11" s="8" t="s">
        <v>29</v>
      </c>
      <c r="B11" s="9" t="s">
        <v>27</v>
      </c>
      <c r="C11" s="13">
        <f>950428.34+20000</f>
        <v>970428.34</v>
      </c>
      <c r="D11" s="14"/>
    </row>
    <row r="12" spans="1:4" ht="25.5">
      <c r="A12" s="8" t="s">
        <v>30</v>
      </c>
      <c r="B12" s="9" t="s">
        <v>31</v>
      </c>
      <c r="C12" s="13">
        <v>1396749.46</v>
      </c>
      <c r="D12" s="14"/>
    </row>
    <row r="13" spans="1:4" ht="25.5">
      <c r="A13" s="8" t="s">
        <v>32</v>
      </c>
      <c r="B13" s="9" t="s">
        <v>27</v>
      </c>
      <c r="C13" s="13">
        <v>98626.53</v>
      </c>
      <c r="D13" s="14"/>
    </row>
    <row r="14" spans="1:4" ht="25.5">
      <c r="A14" s="8" t="s">
        <v>33</v>
      </c>
      <c r="B14" s="9" t="s">
        <v>31</v>
      </c>
      <c r="C14" s="13">
        <v>3120025.35</v>
      </c>
      <c r="D14" s="14"/>
    </row>
    <row r="15" spans="1:4" ht="25.5">
      <c r="A15" s="8" t="s">
        <v>34</v>
      </c>
      <c r="B15" s="9" t="s">
        <v>15</v>
      </c>
      <c r="C15" s="13">
        <v>27540</v>
      </c>
      <c r="D15" s="14"/>
    </row>
    <row r="16" spans="1:4" ht="25.5">
      <c r="A16" s="8" t="s">
        <v>35</v>
      </c>
      <c r="B16" s="9" t="s">
        <v>16</v>
      </c>
      <c r="C16" s="13">
        <f>119034.39-1574</f>
        <v>117460.39</v>
      </c>
      <c r="D16" s="14"/>
    </row>
    <row r="17" spans="1:4" ht="25.5">
      <c r="A17" s="8" t="s">
        <v>36</v>
      </c>
      <c r="B17" s="9" t="s">
        <v>17</v>
      </c>
      <c r="C17" s="13">
        <v>1000</v>
      </c>
      <c r="D17" s="14"/>
    </row>
    <row r="18" spans="1:4" ht="25.5">
      <c r="A18" s="8" t="s">
        <v>37</v>
      </c>
      <c r="B18" s="9" t="s">
        <v>18</v>
      </c>
      <c r="C18" s="13">
        <f>741723-741723</f>
        <v>0</v>
      </c>
      <c r="D18" s="14"/>
    </row>
    <row r="19" spans="1:4" ht="25.5">
      <c r="A19" s="8" t="s">
        <v>38</v>
      </c>
      <c r="B19" s="9" t="s">
        <v>39</v>
      </c>
      <c r="C19" s="13">
        <v>485752</v>
      </c>
      <c r="D19" s="14"/>
    </row>
    <row r="20" spans="1:4" ht="25.5">
      <c r="A20" s="8" t="s">
        <v>9</v>
      </c>
      <c r="B20" s="9" t="s">
        <v>19</v>
      </c>
      <c r="C20" s="13">
        <f>98936-13228</f>
        <v>85708</v>
      </c>
      <c r="D20" s="14"/>
    </row>
    <row r="21" spans="1:4" ht="25.5">
      <c r="A21" s="8" t="s">
        <v>40</v>
      </c>
      <c r="B21" s="9" t="s">
        <v>20</v>
      </c>
      <c r="C21" s="13">
        <f>52300-52300+1512400-4500</f>
        <v>1507900</v>
      </c>
      <c r="D21" s="14"/>
    </row>
    <row r="22" spans="1:4" ht="25.5">
      <c r="A22" s="8" t="s">
        <v>41</v>
      </c>
      <c r="B22" s="9" t="s">
        <v>42</v>
      </c>
      <c r="C22" s="13">
        <f>12940300-32700</f>
        <v>12907600</v>
      </c>
      <c r="D22" s="14"/>
    </row>
    <row r="23" spans="1:4" ht="25.5">
      <c r="A23" s="8" t="s">
        <v>66</v>
      </c>
      <c r="B23" s="9" t="s">
        <v>67</v>
      </c>
      <c r="C23" s="13">
        <v>4.5</v>
      </c>
      <c r="D23" s="14"/>
    </row>
    <row r="24" spans="1:4" ht="25.5">
      <c r="A24" s="8" t="s">
        <v>43</v>
      </c>
      <c r="B24" s="9" t="s">
        <v>23</v>
      </c>
      <c r="C24" s="13"/>
      <c r="D24" s="14">
        <f>1043376.6+4800+6204.05+7606-78273+16600</f>
        <v>1000313.6499999999</v>
      </c>
    </row>
    <row r="25" spans="1:4" ht="25.5">
      <c r="A25" s="8" t="s">
        <v>44</v>
      </c>
      <c r="B25" s="9" t="s">
        <v>45</v>
      </c>
      <c r="C25" s="13"/>
      <c r="D25" s="14">
        <f>1790777.87+20000-741723</f>
        <v>1069054.87</v>
      </c>
    </row>
    <row r="26" spans="1:4" ht="25.5">
      <c r="A26" s="8" t="s">
        <v>46</v>
      </c>
      <c r="B26" s="9" t="s">
        <v>21</v>
      </c>
      <c r="C26" s="10"/>
      <c r="D26" s="15">
        <f>20889697.96+331150-331150</f>
        <v>20889697.96</v>
      </c>
    </row>
    <row r="27" spans="1:4" ht="25.5">
      <c r="A27" s="8" t="s">
        <v>47</v>
      </c>
      <c r="B27" s="9" t="s">
        <v>48</v>
      </c>
      <c r="C27" s="16"/>
      <c r="D27" s="17">
        <f>52300-52300</f>
        <v>0</v>
      </c>
    </row>
    <row r="28" spans="1:4" ht="25.5">
      <c r="A28" s="8" t="s">
        <v>49</v>
      </c>
      <c r="B28" s="9" t="s">
        <v>22</v>
      </c>
      <c r="C28" s="18"/>
      <c r="D28" s="19">
        <f>13003029.85+1635+7000-1591.85</f>
        <v>13010073</v>
      </c>
    </row>
    <row r="29" spans="1:5" ht="25.5">
      <c r="A29" s="8" t="s">
        <v>10</v>
      </c>
      <c r="B29" s="9" t="s">
        <v>13</v>
      </c>
      <c r="C29" s="13"/>
      <c r="D29" s="14">
        <v>9849235.89</v>
      </c>
      <c r="E29" s="12"/>
    </row>
    <row r="30" spans="1:5" ht="25.5">
      <c r="A30" s="8" t="s">
        <v>63</v>
      </c>
      <c r="B30" s="9"/>
      <c r="C30" s="13"/>
      <c r="D30" s="14">
        <f>17388</f>
        <v>17388</v>
      </c>
      <c r="E30" s="12"/>
    </row>
    <row r="31" spans="1:4" ht="25.5">
      <c r="A31" s="8" t="s">
        <v>64</v>
      </c>
      <c r="B31" s="9"/>
      <c r="C31" s="13">
        <v>6500</v>
      </c>
      <c r="D31" s="14"/>
    </row>
    <row r="32" spans="1:4" ht="25.5">
      <c r="A32" s="8" t="s">
        <v>11</v>
      </c>
      <c r="B32" s="9"/>
      <c r="C32" s="13">
        <v>343860</v>
      </c>
      <c r="D32" s="14"/>
    </row>
    <row r="33" spans="1:4" ht="25.5">
      <c r="A33" s="20" t="s">
        <v>12</v>
      </c>
      <c r="B33" s="21"/>
      <c r="C33" s="30">
        <v>700738</v>
      </c>
      <c r="D33" s="22"/>
    </row>
    <row r="34" spans="1:4" ht="22.5" customHeight="1">
      <c r="A34" s="27"/>
      <c r="B34" s="25"/>
      <c r="C34" s="23"/>
      <c r="D34" s="23"/>
    </row>
    <row r="35" spans="1:4" ht="26.25">
      <c r="A35" s="24" t="s">
        <v>54</v>
      </c>
      <c r="B35" s="25"/>
      <c r="C35" s="23"/>
      <c r="D35" s="23"/>
    </row>
    <row r="36" spans="1:4" ht="20.25" customHeight="1">
      <c r="A36" s="27"/>
      <c r="B36" s="25"/>
      <c r="C36" s="23"/>
      <c r="D36" s="23"/>
    </row>
    <row r="37" spans="1:4" ht="12.75" customHeight="1">
      <c r="A37" s="24"/>
      <c r="B37" s="25"/>
      <c r="C37" s="23"/>
      <c r="D37" s="23"/>
    </row>
    <row r="38" spans="1:4" ht="26.25">
      <c r="A38" s="40" t="s">
        <v>51</v>
      </c>
      <c r="B38" s="40"/>
      <c r="C38" s="40"/>
      <c r="D38" s="23"/>
    </row>
    <row r="39" spans="1:4" ht="26.25">
      <c r="A39" s="40" t="s">
        <v>52</v>
      </c>
      <c r="B39" s="40"/>
      <c r="C39" s="40"/>
      <c r="D39" s="23"/>
    </row>
    <row r="40" spans="1:4" ht="15" customHeight="1">
      <c r="A40" s="26"/>
      <c r="B40" s="26"/>
      <c r="C40" s="26"/>
      <c r="D40" s="23"/>
    </row>
    <row r="41" spans="1:4" ht="26.25">
      <c r="A41" s="34" t="s">
        <v>56</v>
      </c>
      <c r="B41" s="26"/>
      <c r="C41" s="26" t="s">
        <v>60</v>
      </c>
      <c r="D41" s="23"/>
    </row>
    <row r="42" spans="1:4" ht="25.5">
      <c r="A42" s="27"/>
      <c r="B42" s="25"/>
      <c r="C42" s="23"/>
      <c r="D42" s="23"/>
    </row>
    <row r="43" spans="1:4" s="29" customFormat="1" ht="23.25" customHeight="1">
      <c r="A43" s="24" t="s">
        <v>55</v>
      </c>
      <c r="B43" s="2"/>
      <c r="C43" s="28"/>
      <c r="D43" s="28"/>
    </row>
    <row r="44" spans="1:4" s="29" customFormat="1" ht="26.25">
      <c r="A44" s="24" t="s">
        <v>57</v>
      </c>
      <c r="B44" s="2"/>
      <c r="C44" s="28" t="s">
        <v>59</v>
      </c>
      <c r="D44" s="28"/>
    </row>
    <row r="45" spans="1:4" s="29" customFormat="1" ht="26.25">
      <c r="A45" s="24" t="s">
        <v>53</v>
      </c>
      <c r="B45" s="2"/>
      <c r="C45" s="28" t="s">
        <v>58</v>
      </c>
      <c r="D45" s="28"/>
    </row>
    <row r="46" spans="1:4" ht="26.25">
      <c r="A46" s="41" t="s">
        <v>50</v>
      </c>
      <c r="B46" s="41"/>
      <c r="C46" s="41"/>
      <c r="D46" s="41"/>
    </row>
    <row r="47" spans="1:4" ht="21.75" customHeight="1">
      <c r="A47" s="41" t="s">
        <v>61</v>
      </c>
      <c r="B47" s="41"/>
      <c r="C47" s="41"/>
      <c r="D47" s="41"/>
    </row>
    <row r="48" spans="1:4" ht="26.25">
      <c r="A48" s="37" t="s">
        <v>62</v>
      </c>
      <c r="B48" s="37"/>
      <c r="C48" s="37"/>
      <c r="D48" s="37"/>
    </row>
    <row r="49" spans="1:4" ht="26.25">
      <c r="A49" s="3"/>
      <c r="B49" s="3"/>
      <c r="C49" s="3"/>
      <c r="D49" s="3"/>
    </row>
    <row r="50" spans="1:4" ht="21.75" customHeight="1">
      <c r="A50" s="38" t="s">
        <v>0</v>
      </c>
      <c r="B50" s="42" t="s">
        <v>1</v>
      </c>
      <c r="C50" s="38" t="s">
        <v>8</v>
      </c>
      <c r="D50" s="38" t="s">
        <v>2</v>
      </c>
    </row>
    <row r="51" spans="1:4" ht="4.5" customHeight="1">
      <c r="A51" s="39"/>
      <c r="B51" s="43"/>
      <c r="C51" s="39"/>
      <c r="D51" s="39"/>
    </row>
    <row r="52" spans="1:4" ht="25.5">
      <c r="A52" s="4" t="s">
        <v>4</v>
      </c>
      <c r="B52" s="5"/>
      <c r="C52" s="6">
        <v>10800</v>
      </c>
      <c r="D52" s="7"/>
    </row>
    <row r="53" spans="1:4" ht="25.5">
      <c r="A53" s="8" t="s">
        <v>5</v>
      </c>
      <c r="B53" s="9"/>
      <c r="C53" s="10">
        <f>25172+13228</f>
        <v>38400</v>
      </c>
      <c r="D53" s="11"/>
    </row>
    <row r="54" spans="1:4" ht="25.5">
      <c r="A54" s="8" t="s">
        <v>6</v>
      </c>
      <c r="B54" s="9"/>
      <c r="C54" s="13">
        <v>36286.65</v>
      </c>
      <c r="D54" s="11"/>
    </row>
    <row r="55" spans="1:4" ht="25.5">
      <c r="A55" s="8" t="s">
        <v>7</v>
      </c>
      <c r="B55" s="9"/>
      <c r="C55" s="13">
        <v>131649.57</v>
      </c>
      <c r="D55" s="14"/>
    </row>
    <row r="56" spans="1:4" ht="25.5">
      <c r="A56" s="8"/>
      <c r="B56" s="9"/>
      <c r="C56" s="13"/>
      <c r="D56" s="14"/>
    </row>
    <row r="57" spans="1:4" ht="25.5">
      <c r="A57" s="8"/>
      <c r="B57" s="9"/>
      <c r="C57" s="13"/>
      <c r="D57" s="14"/>
    </row>
    <row r="58" spans="1:4" ht="25.5">
      <c r="A58" s="8"/>
      <c r="B58" s="9"/>
      <c r="C58" s="13"/>
      <c r="D58" s="14"/>
    </row>
    <row r="59" spans="1:4" ht="25.5">
      <c r="A59" s="8"/>
      <c r="B59" s="9"/>
      <c r="C59" s="13"/>
      <c r="D59" s="14"/>
    </row>
    <row r="60" spans="1:4" ht="25.5">
      <c r="A60" s="8"/>
      <c r="B60" s="9"/>
      <c r="C60" s="13"/>
      <c r="D60" s="14"/>
    </row>
    <row r="61" spans="1:4" ht="25.5">
      <c r="A61" s="8"/>
      <c r="B61" s="9"/>
      <c r="C61" s="13"/>
      <c r="D61" s="14"/>
    </row>
    <row r="62" spans="1:4" ht="25.5">
      <c r="A62" s="8"/>
      <c r="B62" s="9"/>
      <c r="C62" s="13"/>
      <c r="D62" s="14"/>
    </row>
    <row r="63" spans="1:4" ht="25.5">
      <c r="A63" s="8"/>
      <c r="B63" s="9"/>
      <c r="C63" s="13"/>
      <c r="D63" s="14"/>
    </row>
    <row r="64" spans="1:4" ht="25.5">
      <c r="A64" s="8"/>
      <c r="B64" s="9"/>
      <c r="C64" s="13"/>
      <c r="D64" s="14"/>
    </row>
    <row r="65" spans="1:4" ht="25.5">
      <c r="A65" s="8"/>
      <c r="B65" s="9"/>
      <c r="C65" s="13"/>
      <c r="D65" s="14"/>
    </row>
    <row r="66" spans="1:4" ht="25.5">
      <c r="A66" s="8"/>
      <c r="B66" s="9"/>
      <c r="C66" s="13"/>
      <c r="D66" s="14"/>
    </row>
    <row r="67" spans="1:4" ht="25.5">
      <c r="A67" s="8"/>
      <c r="B67" s="9"/>
      <c r="C67" s="13"/>
      <c r="D67" s="14"/>
    </row>
    <row r="68" spans="1:4" ht="25.5">
      <c r="A68" s="8"/>
      <c r="B68" s="9"/>
      <c r="C68" s="13"/>
      <c r="D68" s="14"/>
    </row>
    <row r="69" spans="1:4" ht="25.5">
      <c r="A69" s="8"/>
      <c r="B69" s="9"/>
      <c r="C69" s="13"/>
      <c r="D69" s="14"/>
    </row>
    <row r="70" spans="1:4" ht="25.5">
      <c r="A70" s="8"/>
      <c r="B70" s="9"/>
      <c r="C70" s="10"/>
      <c r="D70" s="15"/>
    </row>
    <row r="71" spans="1:4" ht="25.5">
      <c r="A71" s="8"/>
      <c r="B71" s="9"/>
      <c r="C71" s="16"/>
      <c r="D71" s="17"/>
    </row>
    <row r="72" spans="1:4" ht="25.5">
      <c r="A72" s="8"/>
      <c r="B72" s="9"/>
      <c r="C72" s="18"/>
      <c r="D72" s="19"/>
    </row>
    <row r="73" spans="1:5" ht="25.5">
      <c r="A73" s="8"/>
      <c r="B73" s="9"/>
      <c r="C73" s="13"/>
      <c r="D73" s="14"/>
      <c r="E73" s="12"/>
    </row>
    <row r="74" spans="1:5" ht="25.5">
      <c r="A74" s="8"/>
      <c r="B74" s="9"/>
      <c r="C74" s="13"/>
      <c r="D74" s="14"/>
      <c r="E74" s="12"/>
    </row>
    <row r="75" spans="1:4" ht="25.5">
      <c r="A75" s="8"/>
      <c r="B75" s="9"/>
      <c r="C75" s="13"/>
      <c r="D75" s="14"/>
    </row>
    <row r="76" spans="1:4" ht="25.5">
      <c r="A76" s="20"/>
      <c r="B76" s="21"/>
      <c r="C76" s="30"/>
      <c r="D76" s="22"/>
    </row>
    <row r="77" spans="1:4" ht="22.5" customHeight="1" thickBot="1">
      <c r="A77" s="27"/>
      <c r="B77" s="25"/>
      <c r="C77" s="31">
        <f>SUM(C7:C76)</f>
        <v>45835763.370000005</v>
      </c>
      <c r="D77" s="31">
        <f>SUM(D7:D76)</f>
        <v>45835763.370000005</v>
      </c>
    </row>
    <row r="78" spans="1:4" ht="22.5" customHeight="1" thickTop="1">
      <c r="A78" s="27"/>
      <c r="B78" s="25"/>
      <c r="C78" s="23"/>
      <c r="D78" s="23"/>
    </row>
    <row r="79" spans="1:4" ht="26.25">
      <c r="A79" s="24" t="s">
        <v>65</v>
      </c>
      <c r="B79" s="25"/>
      <c r="C79" s="23"/>
      <c r="D79" s="23"/>
    </row>
    <row r="80" spans="1:4" ht="20.25" customHeight="1">
      <c r="A80" s="27"/>
      <c r="B80" s="25"/>
      <c r="C80" s="23"/>
      <c r="D80" s="23"/>
    </row>
    <row r="81" spans="1:4" ht="12.75" customHeight="1">
      <c r="A81" s="24"/>
      <c r="B81" s="25"/>
      <c r="C81" s="23"/>
      <c r="D81" s="23"/>
    </row>
    <row r="82" spans="1:4" ht="26.25">
      <c r="A82" s="40" t="s">
        <v>51</v>
      </c>
      <c r="B82" s="40"/>
      <c r="C82" s="40"/>
      <c r="D82" s="23"/>
    </row>
    <row r="83" spans="1:4" ht="26.25">
      <c r="A83" s="40" t="s">
        <v>52</v>
      </c>
      <c r="B83" s="40"/>
      <c r="C83" s="40"/>
      <c r="D83" s="23"/>
    </row>
    <row r="84" spans="1:4" ht="15" customHeight="1">
      <c r="A84" s="26"/>
      <c r="B84" s="26"/>
      <c r="C84" s="26"/>
      <c r="D84" s="23"/>
    </row>
    <row r="85" spans="1:4" ht="26.25">
      <c r="A85" s="34" t="s">
        <v>56</v>
      </c>
      <c r="B85" s="26"/>
      <c r="C85" s="26" t="s">
        <v>60</v>
      </c>
      <c r="D85" s="23"/>
    </row>
    <row r="86" spans="1:4" ht="25.5">
      <c r="A86" s="27"/>
      <c r="B86" s="25"/>
      <c r="C86" s="23"/>
      <c r="D86" s="23"/>
    </row>
    <row r="87" spans="1:4" s="29" customFormat="1" ht="23.25" customHeight="1">
      <c r="A87" s="24" t="s">
        <v>55</v>
      </c>
      <c r="B87" s="2"/>
      <c r="C87" s="28"/>
      <c r="D87" s="28"/>
    </row>
    <row r="88" spans="1:4" s="29" customFormat="1" ht="26.25">
      <c r="A88" s="24" t="s">
        <v>57</v>
      </c>
      <c r="B88" s="2"/>
      <c r="C88" s="28" t="s">
        <v>59</v>
      </c>
      <c r="D88" s="28"/>
    </row>
    <row r="89" spans="1:4" s="29" customFormat="1" ht="26.25">
      <c r="A89" s="24" t="s">
        <v>53</v>
      </c>
      <c r="B89" s="2"/>
      <c r="C89" s="28" t="s">
        <v>58</v>
      </c>
      <c r="D89" s="28"/>
    </row>
    <row r="90" spans="3:4" ht="23.25">
      <c r="C90" s="36"/>
      <c r="D90" s="35"/>
    </row>
    <row r="91" spans="3:4" ht="23.25">
      <c r="C91" s="36"/>
      <c r="D91" s="35"/>
    </row>
  </sheetData>
  <sheetProtection/>
  <mergeCells count="18">
    <mergeCell ref="D50:D51"/>
    <mergeCell ref="A38:C38"/>
    <mergeCell ref="A39:C39"/>
    <mergeCell ref="B5:B6"/>
    <mergeCell ref="C5:C6"/>
    <mergeCell ref="A50:A51"/>
    <mergeCell ref="B50:B51"/>
    <mergeCell ref="C50:C51"/>
    <mergeCell ref="A3:D3"/>
    <mergeCell ref="A5:A6"/>
    <mergeCell ref="A82:C82"/>
    <mergeCell ref="A83:C83"/>
    <mergeCell ref="D5:D6"/>
    <mergeCell ref="A1:D1"/>
    <mergeCell ref="A2:D2"/>
    <mergeCell ref="A46:D46"/>
    <mergeCell ref="A47:D47"/>
    <mergeCell ref="A48:D48"/>
  </mergeCells>
  <printOptions horizontalCentered="1"/>
  <pageMargins left="0.49" right="0" top="0.17" bottom="0" header="0" footer="0"/>
  <pageSetup horizontalDpi="600" verticalDpi="600" orientation="portrait" paperSize="9" scale="76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User</cp:lastModifiedBy>
  <cp:lastPrinted>2016-01-04T09:07:57Z</cp:lastPrinted>
  <dcterms:created xsi:type="dcterms:W3CDTF">1999-02-01T03:06:35Z</dcterms:created>
  <dcterms:modified xsi:type="dcterms:W3CDTF">2017-07-04T17:57:29Z</dcterms:modified>
  <cp:category/>
  <cp:version/>
  <cp:contentType/>
  <cp:contentStatus/>
</cp:coreProperties>
</file>